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is\Desktop\SEMINFRA\ENCOSTAS\BELA VISTA\"/>
    </mc:Choice>
  </mc:AlternateContent>
  <xr:revisionPtr revIDLastSave="0" documentId="13_ncr:1_{302C930D-080A-49D8-9FCA-67E6F035E95E}" xr6:coauthVersionLast="45" xr6:coauthVersionMax="47" xr10:uidLastSave="{00000000-0000-0000-0000-000000000000}"/>
  <bookViews>
    <workbookView xWindow="-120" yWindow="-120" windowWidth="19470" windowHeight="11760" xr2:uid="{B226E96A-3139-41C1-9D89-EC9AE306D0A6}"/>
  </bookViews>
  <sheets>
    <sheet name="CRONOGRAMA" sheetId="1" r:id="rId1"/>
  </sheets>
  <definedNames>
    <definedName name="_xlnm._FilterDatabase" localSheetId="0" hidden="1">CRONOGRAMA!$A$6:$R$28</definedName>
    <definedName name="_xlnm.Print_Area" localSheetId="0">CRONOGRAMA!$A$1:$P$29</definedName>
    <definedName name="_xlnm.Print_Titles" localSheetId="0">CRONOGRAMA!$1:$6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1" l="1"/>
  <c r="J26" i="1"/>
  <c r="K26" i="1"/>
  <c r="P28" i="1"/>
  <c r="J22" i="1"/>
  <c r="C29" i="1"/>
  <c r="P9" i="1" l="1"/>
  <c r="P11" i="1"/>
  <c r="P13" i="1"/>
  <c r="P15" i="1"/>
  <c r="P17" i="1"/>
  <c r="P19" i="1"/>
  <c r="P21" i="1"/>
  <c r="P23" i="1"/>
  <c r="P25" i="1"/>
  <c r="P27" i="1"/>
  <c r="P7" i="1"/>
  <c r="D8" i="1"/>
  <c r="O28" i="1"/>
  <c r="O26" i="1"/>
  <c r="N26" i="1"/>
  <c r="M26" i="1"/>
  <c r="L26" i="1"/>
  <c r="O24" i="1"/>
  <c r="N24" i="1"/>
  <c r="M24" i="1"/>
  <c r="L24" i="1"/>
  <c r="K24" i="1"/>
  <c r="O22" i="1"/>
  <c r="N22" i="1"/>
  <c r="M22" i="1"/>
  <c r="L22" i="1"/>
  <c r="K22" i="1"/>
  <c r="O20" i="1"/>
  <c r="N20" i="1"/>
  <c r="M20" i="1"/>
  <c r="L20" i="1"/>
  <c r="K20" i="1"/>
  <c r="J20" i="1"/>
  <c r="O18" i="1"/>
  <c r="N18" i="1"/>
  <c r="M18" i="1"/>
  <c r="L18" i="1"/>
  <c r="K18" i="1"/>
  <c r="J18" i="1"/>
  <c r="M16" i="1"/>
  <c r="L16" i="1"/>
  <c r="K16" i="1"/>
  <c r="J16" i="1"/>
  <c r="O14" i="1"/>
  <c r="N14" i="1"/>
  <c r="M14" i="1"/>
  <c r="L14" i="1"/>
  <c r="K14" i="1"/>
  <c r="J14" i="1"/>
  <c r="J12" i="1"/>
  <c r="O10" i="1"/>
  <c r="N10" i="1"/>
  <c r="M10" i="1"/>
  <c r="L10" i="1"/>
  <c r="K10" i="1"/>
  <c r="J10" i="1"/>
  <c r="O8" i="1"/>
  <c r="N8" i="1"/>
  <c r="M8" i="1"/>
  <c r="L8" i="1"/>
  <c r="K8" i="1"/>
  <c r="J8" i="1"/>
  <c r="I10" i="1"/>
  <c r="E10" i="1"/>
  <c r="F10" i="1"/>
  <c r="G10" i="1"/>
  <c r="H10" i="1"/>
  <c r="D10" i="1"/>
  <c r="H26" i="1"/>
  <c r="F26" i="1"/>
  <c r="G26" i="1"/>
  <c r="I18" i="1"/>
  <c r="E18" i="1"/>
  <c r="D18" i="1"/>
  <c r="I28" i="1"/>
  <c r="P10" i="1" l="1"/>
  <c r="L29" i="1"/>
  <c r="M29" i="1"/>
  <c r="N29" i="1"/>
  <c r="K29" i="1"/>
  <c r="O29" i="1"/>
  <c r="J29" i="1"/>
  <c r="E24" i="1"/>
  <c r="F24" i="1"/>
  <c r="E22" i="1"/>
  <c r="F22" i="1"/>
  <c r="D20" i="1"/>
  <c r="E20" i="1"/>
  <c r="F20" i="1"/>
  <c r="F18" i="1"/>
  <c r="E8" i="1"/>
  <c r="P8" i="1" s="1"/>
  <c r="F8" i="1"/>
  <c r="G8" i="1"/>
  <c r="H8" i="1"/>
  <c r="I8" i="1"/>
  <c r="D16" i="1"/>
  <c r="P16" i="1" s="1"/>
  <c r="E16" i="1"/>
  <c r="F16" i="1"/>
  <c r="G16" i="1"/>
  <c r="D14" i="1"/>
  <c r="E14" i="1"/>
  <c r="F14" i="1"/>
  <c r="G20" i="1" l="1"/>
  <c r="P20" i="1" s="1"/>
  <c r="H20" i="1"/>
  <c r="I20" i="1"/>
  <c r="H22" i="1"/>
  <c r="I22" i="1"/>
  <c r="G22" i="1"/>
  <c r="I26" i="1"/>
  <c r="P26" i="1" s="1"/>
  <c r="G18" i="1"/>
  <c r="P18" i="1" s="1"/>
  <c r="H18" i="1"/>
  <c r="G14" i="1"/>
  <c r="H14" i="1"/>
  <c r="I14" i="1"/>
  <c r="D12" i="1"/>
  <c r="I24" i="1"/>
  <c r="H24" i="1"/>
  <c r="G24" i="1"/>
  <c r="P24" i="1" s="1"/>
  <c r="P22" i="1" l="1"/>
  <c r="P14" i="1"/>
  <c r="D29" i="1"/>
  <c r="P12" i="1"/>
  <c r="G29" i="1"/>
  <c r="H29" i="1"/>
  <c r="F29" i="1"/>
  <c r="I29" i="1"/>
  <c r="E29" i="1"/>
  <c r="P29" i="1" l="1"/>
</calcChain>
</file>

<file path=xl/sharedStrings.xml><?xml version="1.0" encoding="utf-8"?>
<sst xmlns="http://schemas.openxmlformats.org/spreadsheetml/2006/main" count="36" uniqueCount="36">
  <si>
    <t>ITEM</t>
  </si>
  <si>
    <t>DESCRIÇÃO</t>
  </si>
  <si>
    <t>PREÇO
TOTAL R$</t>
  </si>
  <si>
    <t>MOBILIZAÇÃO E DESMOBILIZAÇÃO</t>
  </si>
  <si>
    <t>ADMINISTRAÇÃO DE OBRA</t>
  </si>
  <si>
    <t>CANTEIRO DE OBRA</t>
  </si>
  <si>
    <t>SERVIÇOS COMPLEMENTARES</t>
  </si>
  <si>
    <t>DEMOLIÇÃO</t>
  </si>
  <si>
    <t>SERVIÇOS PRELIMINARES</t>
  </si>
  <si>
    <t>SUPRESSÃO VEGETAL - ÁREA DE CONTENÇÃO</t>
  </si>
  <si>
    <t>TERRAPLENAGEM</t>
  </si>
  <si>
    <t>ESTABILIDADE DA ENCOSTA</t>
  </si>
  <si>
    <t>DRENAGEM</t>
  </si>
  <si>
    <t>SERVIÇOS FINAIS</t>
  </si>
  <si>
    <t>VALOR (R$)</t>
  </si>
  <si>
    <t>MÊS 1</t>
  </si>
  <si>
    <t>MÊS 2</t>
  </si>
  <si>
    <t>MÊS 3</t>
  </si>
  <si>
    <t>MÊS 4</t>
  </si>
  <si>
    <t>MÊS 5</t>
  </si>
  <si>
    <t>MÊS 6</t>
  </si>
  <si>
    <t>CRONOGRAMA</t>
  </si>
  <si>
    <t>TOTAL</t>
  </si>
  <si>
    <r>
      <t xml:space="preserve">BDI: </t>
    </r>
    <r>
      <rPr>
        <sz val="12"/>
        <rFont val="Arial"/>
        <family val="2"/>
      </rPr>
      <t>29,07%</t>
    </r>
  </si>
  <si>
    <r>
      <t xml:space="preserve">OBRA: </t>
    </r>
    <r>
      <rPr>
        <sz val="12"/>
        <rFont val="Arial"/>
        <family val="2"/>
      </rPr>
      <t>ESTABILIDADE E DRENAGEM DA ENCOSTA BELA VISTA</t>
    </r>
  </si>
  <si>
    <r>
      <t>DESCRIÇÃO:</t>
    </r>
    <r>
      <rPr>
        <sz val="12"/>
        <rFont val="Arial"/>
        <family val="2"/>
      </rPr>
      <t xml:space="preserve"> OBRA DE ESTABILIDADE E DRENAGEM DA ENCOSTA BELA VISTA</t>
    </r>
  </si>
  <si>
    <t>LOCAL: JACINTINHO</t>
  </si>
  <si>
    <r>
      <t xml:space="preserve">BANCOS: </t>
    </r>
    <r>
      <rPr>
        <sz val="12"/>
        <rFont val="Arial"/>
        <family val="2"/>
      </rPr>
      <t>SINAPI - 01/2023 - Alagoas
SBC - 03/2023 - Alagoas
SICRO3 - 10/2022 - Alagoas
ORSE - 11/2022 - Sergipe
FDE - 10/2022 - São Paulo</t>
    </r>
  </si>
  <si>
    <r>
      <t xml:space="preserve">UNIDADES (M2) </t>
    </r>
    <r>
      <rPr>
        <sz val="12"/>
        <rFont val="Arial"/>
        <family val="2"/>
      </rPr>
      <t>: 4.326,16</t>
    </r>
  </si>
  <si>
    <t>MÊS 7</t>
  </si>
  <si>
    <t>MÊS 8</t>
  </si>
  <si>
    <t>MÊS 9</t>
  </si>
  <si>
    <t>MÊS 10</t>
  </si>
  <si>
    <t>MÊS 11</t>
  </si>
  <si>
    <t>MÊS 12</t>
  </si>
  <si>
    <r>
      <t xml:space="preserve">DATA: </t>
    </r>
    <r>
      <rPr>
        <sz val="12"/>
        <rFont val="Arial"/>
        <family val="2"/>
      </rPr>
      <t>30/05/2023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</si>
</sst>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7" x14ac:knownFonts="1">
    <font>
      <sz val="11"/>
      <name val="Arial"/>
      <family val="1"/>
    </font>
    <font>
      <sz val="11"/>
      <name val="Arial"/>
      <family val="1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1"/>
    </font>
    <font>
      <b/>
      <sz val="12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4" xfId="0" applyFont="1" applyFill="1" applyBorder="1" applyAlignment="1">
      <alignment vertical="center" wrapText="1"/>
    </xf>
    <xf numFmtId="10" fontId="0" fillId="0" borderId="0" xfId="0" applyNumberFormat="1"/>
    <xf numFmtId="43" fontId="0" fillId="0" borderId="0" xfId="0" applyNumberFormat="1"/>
    <xf numFmtId="44" fontId="0" fillId="0" borderId="0" xfId="0" applyNumberFormat="1"/>
    <xf numFmtId="0" fontId="3" fillId="3" borderId="8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/>
    </xf>
    <xf numFmtId="4" fontId="0" fillId="0" borderId="0" xfId="0" applyNumberFormat="1"/>
    <xf numFmtId="43" fontId="3" fillId="0" borderId="8" xfId="1" applyNumberFormat="1" applyFont="1" applyBorder="1" applyAlignment="1">
      <alignment vertical="center"/>
    </xf>
    <xf numFmtId="9" fontId="6" fillId="0" borderId="16" xfId="2" applyFont="1" applyFill="1" applyBorder="1" applyAlignment="1">
      <alignment horizontal="center" vertical="center" wrapText="1"/>
    </xf>
    <xf numFmtId="9" fontId="3" fillId="0" borderId="17" xfId="2" applyFont="1" applyFill="1" applyBorder="1" applyAlignment="1">
      <alignment horizontal="center" vertical="center"/>
    </xf>
    <xf numFmtId="43" fontId="3" fillId="0" borderId="17" xfId="0" applyNumberFormat="1" applyFont="1" applyFill="1" applyBorder="1" applyAlignment="1">
      <alignment horizontal="center" vertical="center"/>
    </xf>
    <xf numFmtId="9" fontId="6" fillId="0" borderId="17" xfId="2" applyFont="1" applyFill="1" applyBorder="1" applyAlignment="1">
      <alignment horizontal="center" vertical="center" wrapText="1"/>
    </xf>
    <xf numFmtId="9" fontId="3" fillId="0" borderId="16" xfId="2" applyFont="1" applyFill="1" applyBorder="1" applyAlignment="1">
      <alignment horizontal="center" vertical="center"/>
    </xf>
    <xf numFmtId="43" fontId="6" fillId="0" borderId="18" xfId="0" applyNumberFormat="1" applyFont="1" applyFill="1" applyBorder="1" applyAlignment="1">
      <alignment horizontal="center" vertical="center" wrapText="1"/>
    </xf>
    <xf numFmtId="9" fontId="6" fillId="0" borderId="19" xfId="2" applyFont="1" applyFill="1" applyBorder="1" applyAlignment="1">
      <alignment horizontal="center" vertical="center" wrapText="1"/>
    </xf>
    <xf numFmtId="43" fontId="6" fillId="0" borderId="20" xfId="0" applyNumberFormat="1" applyFont="1" applyFill="1" applyBorder="1" applyAlignment="1">
      <alignment horizontal="center" vertical="center" wrapText="1"/>
    </xf>
    <xf numFmtId="9" fontId="3" fillId="0" borderId="20" xfId="2" applyFont="1" applyFill="1" applyBorder="1" applyAlignment="1">
      <alignment horizontal="center" vertical="center"/>
    </xf>
    <xf numFmtId="43" fontId="3" fillId="0" borderId="20" xfId="0" applyNumberFormat="1" applyFont="1" applyFill="1" applyBorder="1" applyAlignment="1">
      <alignment horizontal="center" vertical="center"/>
    </xf>
    <xf numFmtId="9" fontId="6" fillId="0" borderId="20" xfId="2" applyFont="1" applyFill="1" applyBorder="1" applyAlignment="1">
      <alignment horizontal="center" vertical="center" wrapText="1"/>
    </xf>
    <xf numFmtId="43" fontId="6" fillId="0" borderId="21" xfId="0" applyNumberFormat="1" applyFont="1" applyFill="1" applyBorder="1" applyAlignment="1">
      <alignment horizontal="center" vertical="center" wrapText="1"/>
    </xf>
    <xf numFmtId="43" fontId="3" fillId="0" borderId="18" xfId="0" applyNumberFormat="1" applyFont="1" applyFill="1" applyBorder="1" applyAlignment="1">
      <alignment horizontal="center" vertical="center"/>
    </xf>
    <xf numFmtId="9" fontId="6" fillId="0" borderId="16" xfId="2" applyFont="1" applyFill="1" applyBorder="1" applyAlignment="1">
      <alignment horizontal="right" vertical="top" wrapText="1"/>
    </xf>
    <xf numFmtId="43" fontId="6" fillId="0" borderId="17" xfId="2" applyNumberFormat="1" applyFont="1" applyFill="1" applyBorder="1" applyAlignment="1">
      <alignment horizontal="right" vertical="top" wrapText="1"/>
    </xf>
    <xf numFmtId="9" fontId="6" fillId="0" borderId="17" xfId="2" applyFont="1" applyFill="1" applyBorder="1" applyAlignment="1">
      <alignment horizontal="right" vertical="top" wrapText="1"/>
    </xf>
    <xf numFmtId="43" fontId="6" fillId="0" borderId="18" xfId="2" applyNumberFormat="1" applyFont="1" applyFill="1" applyBorder="1" applyAlignment="1">
      <alignment horizontal="right" vertical="top" wrapText="1"/>
    </xf>
    <xf numFmtId="4" fontId="3" fillId="0" borderId="6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43" fontId="3" fillId="0" borderId="28" xfId="0" applyNumberFormat="1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8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9" fontId="3" fillId="0" borderId="29" xfId="2" applyFont="1" applyFill="1" applyBorder="1" applyAlignment="1">
      <alignment horizontal="center" vertical="center"/>
    </xf>
    <xf numFmtId="43" fontId="3" fillId="0" borderId="30" xfId="0" applyNumberFormat="1" applyFont="1" applyFill="1" applyBorder="1" applyAlignment="1">
      <alignment horizontal="center" vertical="center"/>
    </xf>
    <xf numFmtId="9" fontId="3" fillId="0" borderId="19" xfId="2" applyFont="1" applyFill="1" applyBorder="1" applyAlignment="1">
      <alignment horizontal="center" vertical="center"/>
    </xf>
    <xf numFmtId="43" fontId="3" fillId="0" borderId="31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4" fontId="6" fillId="0" borderId="20" xfId="0" applyNumberFormat="1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4" fontId="6" fillId="0" borderId="19" xfId="0" applyNumberFormat="1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25" xfId="0" applyFont="1" applyFill="1" applyBorder="1" applyAlignment="1">
      <alignment horizontal="left" vertical="center" wrapText="1"/>
    </xf>
    <xf numFmtId="0" fontId="6" fillId="0" borderId="2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1086972</xdr:colOff>
      <xdr:row>0</xdr:row>
      <xdr:rowOff>134471</xdr:rowOff>
    </xdr:from>
    <xdr:to>
      <xdr:col>1</xdr:col>
      <xdr:colOff>2613773</xdr:colOff>
      <xdr:row>4</xdr:row>
      <xdr:rowOff>224118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BDDEA4AD-1A2C-471C-B8A9-FEBD989CC7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96597" y="134471"/>
          <a:ext cx="1526801" cy="1518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B0E60-7316-48C7-8954-83C0EDF825EB}">
  <sheetPr>
    <pageSetUpPr fitToPage="1"/>
  </sheetPr>
  <dimension ref="A1:R32"/>
  <sheetViews>
    <sheetView tabSelected="1" showOutlineSymbols="0" showWhiteSpace="0" view="pageBreakPreview" zoomScale="55" zoomScaleNormal="53" zoomScaleSheetLayoutView="55" workbookViewId="0">
      <pane xSplit="3" ySplit="6" topLeftCell="J13" activePane="bottomRight" state="frozen"/>
      <selection pane="topRight" activeCell="D1" sqref="D1"/>
      <selection pane="bottomLeft" activeCell="A7" sqref="A7"/>
      <selection pane="bottomRight" activeCell="N3" sqref="N3"/>
    </sheetView>
  </sheetViews>
  <sheetFormatPr defaultRowHeight="14.25" x14ac:dyDescent="0.2"/>
  <cols>
    <col min="1" max="1" width="10.625" customWidth="1"/>
    <col min="2" max="2" width="60" bestFit="1" customWidth="1"/>
    <col min="3" max="3" width="19.25" customWidth="1"/>
    <col min="4" max="4" width="17.625" customWidth="1"/>
    <col min="5" max="9" width="22.625" customWidth="1"/>
    <col min="10" max="10" width="17.625" customWidth="1"/>
    <col min="11" max="15" width="22.625" customWidth="1"/>
    <col min="16" max="16" width="24" bestFit="1" customWidth="1"/>
    <col min="17" max="17" width="15.625" bestFit="1" customWidth="1"/>
    <col min="19" max="19" width="17" bestFit="1" customWidth="1"/>
  </cols>
  <sheetData>
    <row r="1" spans="1:18" ht="38.25" customHeight="1" x14ac:dyDescent="0.2">
      <c r="A1" s="53" t="s">
        <v>21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5"/>
    </row>
    <row r="2" spans="1:18" ht="24.95" customHeight="1" x14ac:dyDescent="0.2">
      <c r="A2" s="1"/>
      <c r="B2" s="6"/>
      <c r="C2" s="66" t="s">
        <v>24</v>
      </c>
      <c r="D2" s="67"/>
      <c r="E2" s="67"/>
      <c r="F2" s="67"/>
      <c r="G2" s="67"/>
      <c r="H2" s="67"/>
      <c r="I2" s="67"/>
      <c r="J2" s="67"/>
      <c r="K2" s="67"/>
      <c r="L2" s="67"/>
      <c r="M2" s="68"/>
      <c r="N2" s="27" t="s">
        <v>35</v>
      </c>
      <c r="O2" s="60" t="s">
        <v>27</v>
      </c>
      <c r="P2" s="61"/>
    </row>
    <row r="3" spans="1:18" ht="25.5" customHeight="1" x14ac:dyDescent="0.2">
      <c r="A3" s="1"/>
      <c r="B3" s="6"/>
      <c r="C3" s="66" t="s">
        <v>25</v>
      </c>
      <c r="D3" s="67"/>
      <c r="E3" s="67"/>
      <c r="F3" s="67"/>
      <c r="G3" s="67"/>
      <c r="H3" s="67"/>
      <c r="I3" s="67"/>
      <c r="J3" s="67"/>
      <c r="K3" s="67"/>
      <c r="L3" s="67"/>
      <c r="M3" s="68"/>
      <c r="N3" s="28" t="s">
        <v>23</v>
      </c>
      <c r="O3" s="62"/>
      <c r="P3" s="63"/>
    </row>
    <row r="4" spans="1:18" ht="24.95" customHeight="1" x14ac:dyDescent="0.2">
      <c r="A4" s="1"/>
      <c r="B4" s="6"/>
      <c r="C4" s="66" t="s">
        <v>26</v>
      </c>
      <c r="D4" s="67"/>
      <c r="E4" s="67"/>
      <c r="F4" s="67"/>
      <c r="G4" s="67"/>
      <c r="H4" s="67"/>
      <c r="I4" s="67"/>
      <c r="J4" s="67"/>
      <c r="K4" s="67"/>
      <c r="L4" s="67"/>
      <c r="M4" s="68"/>
      <c r="N4" s="28"/>
      <c r="O4" s="62"/>
      <c r="P4" s="63"/>
    </row>
    <row r="5" spans="1:18" ht="24.95" customHeight="1" x14ac:dyDescent="0.2">
      <c r="A5" s="30"/>
      <c r="B5" s="31"/>
      <c r="C5" s="66" t="s">
        <v>28</v>
      </c>
      <c r="D5" s="67"/>
      <c r="E5" s="67"/>
      <c r="F5" s="67"/>
      <c r="G5" s="67"/>
      <c r="H5" s="67"/>
      <c r="I5" s="67"/>
      <c r="J5" s="67"/>
      <c r="K5" s="67"/>
      <c r="L5" s="67"/>
      <c r="M5" s="68"/>
      <c r="N5" s="29"/>
      <c r="O5" s="64"/>
      <c r="P5" s="65"/>
    </row>
    <row r="6" spans="1:18" ht="30" customHeight="1" x14ac:dyDescent="0.2">
      <c r="A6" s="5" t="s">
        <v>0</v>
      </c>
      <c r="B6" s="5" t="s">
        <v>1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5" t="s">
        <v>20</v>
      </c>
      <c r="J6" s="5" t="s">
        <v>29</v>
      </c>
      <c r="K6" s="5" t="s">
        <v>30</v>
      </c>
      <c r="L6" s="5" t="s">
        <v>31</v>
      </c>
      <c r="M6" s="5" t="s">
        <v>32</v>
      </c>
      <c r="N6" s="5" t="s">
        <v>33</v>
      </c>
      <c r="O6" s="5" t="s">
        <v>34</v>
      </c>
      <c r="P6" s="5" t="s">
        <v>2</v>
      </c>
    </row>
    <row r="7" spans="1:18" ht="24" customHeight="1" x14ac:dyDescent="0.2">
      <c r="A7" s="57">
        <v>1</v>
      </c>
      <c r="B7" s="56" t="s">
        <v>3</v>
      </c>
      <c r="C7" s="51">
        <v>24686.13</v>
      </c>
      <c r="D7" s="13">
        <v>0.5</v>
      </c>
      <c r="E7" s="15"/>
      <c r="F7" s="9"/>
      <c r="G7" s="15"/>
      <c r="H7" s="9"/>
      <c r="I7" s="40"/>
      <c r="J7" s="13"/>
      <c r="K7" s="15"/>
      <c r="L7" s="9"/>
      <c r="M7" s="15"/>
      <c r="N7" s="9"/>
      <c r="O7" s="38">
        <v>0.5</v>
      </c>
      <c r="P7" s="22">
        <f>SUM(D7:O7)</f>
        <v>1</v>
      </c>
      <c r="Q7" s="3"/>
    </row>
    <row r="8" spans="1:18" ht="24" customHeight="1" x14ac:dyDescent="0.2">
      <c r="A8" s="46"/>
      <c r="B8" s="44"/>
      <c r="C8" s="49"/>
      <c r="D8" s="11">
        <f>$C$7*D7</f>
        <v>12343.065000000001</v>
      </c>
      <c r="E8" s="11">
        <f t="shared" ref="E8:I8" si="0">$C$7*E7</f>
        <v>0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8">
        <f t="shared" si="0"/>
        <v>0</v>
      </c>
      <c r="J8" s="11">
        <f>$C$7*J7</f>
        <v>0</v>
      </c>
      <c r="K8" s="39">
        <f t="shared" ref="K8:O8" si="1">$C$7*K7</f>
        <v>0</v>
      </c>
      <c r="L8" s="11">
        <f t="shared" si="1"/>
        <v>0</v>
      </c>
      <c r="M8" s="11">
        <f t="shared" si="1"/>
        <v>0</v>
      </c>
      <c r="N8" s="11">
        <f t="shared" si="1"/>
        <v>0</v>
      </c>
      <c r="O8" s="39">
        <f t="shared" si="1"/>
        <v>12343.065000000001</v>
      </c>
      <c r="P8" s="23">
        <f>SUM(D8:O8)</f>
        <v>24686.13</v>
      </c>
      <c r="Q8" s="3"/>
      <c r="R8" s="3"/>
    </row>
    <row r="9" spans="1:18" ht="24" customHeight="1" x14ac:dyDescent="0.2">
      <c r="A9" s="46">
        <v>2</v>
      </c>
      <c r="B9" s="44" t="s">
        <v>4</v>
      </c>
      <c r="C9" s="48">
        <v>1168508.1599999999</v>
      </c>
      <c r="D9" s="10">
        <v>5.2411031786764185E-2</v>
      </c>
      <c r="E9" s="17">
        <v>0.10818262139816394</v>
      </c>
      <c r="F9" s="10">
        <v>9.6101722840418041E-2</v>
      </c>
      <c r="G9" s="17">
        <v>8.7370090852667281E-2</v>
      </c>
      <c r="H9" s="10">
        <v>8.94020648548004E-2</v>
      </c>
      <c r="I9" s="17">
        <v>8.94020648548004E-2</v>
      </c>
      <c r="J9" s="10">
        <v>8.94020648548004E-2</v>
      </c>
      <c r="K9" s="17">
        <v>8.94020648548004E-2</v>
      </c>
      <c r="L9" s="10">
        <v>8.94020648548004E-2</v>
      </c>
      <c r="M9" s="17">
        <v>8.94020648548004E-2</v>
      </c>
      <c r="N9" s="10">
        <v>8.94020648548004E-2</v>
      </c>
      <c r="O9" s="17">
        <v>3.0120079138383979E-2</v>
      </c>
      <c r="P9" s="24">
        <f t="shared" ref="P9:P27" si="2">SUM(D9:O9)</f>
        <v>1.0000000000000002</v>
      </c>
      <c r="Q9" s="3"/>
    </row>
    <row r="10" spans="1:18" ht="24" customHeight="1" x14ac:dyDescent="0.2">
      <c r="A10" s="46"/>
      <c r="B10" s="44"/>
      <c r="C10" s="49"/>
      <c r="D10" s="11">
        <f>$C$9*D9</f>
        <v>61242.718316853323</v>
      </c>
      <c r="E10" s="11">
        <f t="shared" ref="E10:I10" si="3">$C$9*E9</f>
        <v>126412.27587394517</v>
      </c>
      <c r="F10" s="11">
        <f t="shared" si="3"/>
        <v>112295.64732908685</v>
      </c>
      <c r="G10" s="11">
        <f t="shared" si="3"/>
        <v>102092.66410128307</v>
      </c>
      <c r="H10" s="11">
        <f t="shared" si="3"/>
        <v>104467.04230368347</v>
      </c>
      <c r="I10" s="41">
        <f t="shared" si="3"/>
        <v>104467.04230368347</v>
      </c>
      <c r="J10" s="11">
        <f>$C$9*J9</f>
        <v>104467.04230368347</v>
      </c>
      <c r="K10" s="39">
        <f t="shared" ref="K10:O10" si="4">$C$9*K9</f>
        <v>104467.04230368347</v>
      </c>
      <c r="L10" s="11">
        <f t="shared" si="4"/>
        <v>104467.04230368347</v>
      </c>
      <c r="M10" s="11">
        <f t="shared" si="4"/>
        <v>104467.04230368347</v>
      </c>
      <c r="N10" s="11">
        <f t="shared" si="4"/>
        <v>104467.04230368347</v>
      </c>
      <c r="O10" s="11">
        <f t="shared" si="4"/>
        <v>35195.558253047449</v>
      </c>
      <c r="P10" s="23">
        <f t="shared" si="2"/>
        <v>1168508.1600000001</v>
      </c>
      <c r="Q10" s="3"/>
    </row>
    <row r="11" spans="1:18" ht="24" customHeight="1" x14ac:dyDescent="0.2">
      <c r="A11" s="46">
        <v>3</v>
      </c>
      <c r="B11" s="44" t="s">
        <v>5</v>
      </c>
      <c r="C11" s="48">
        <v>220327.92</v>
      </c>
      <c r="D11" s="10">
        <v>1</v>
      </c>
      <c r="E11" s="19"/>
      <c r="F11" s="12"/>
      <c r="G11" s="19"/>
      <c r="H11" s="12"/>
      <c r="I11" s="17"/>
      <c r="J11" s="10"/>
      <c r="K11" s="19"/>
      <c r="L11" s="12"/>
      <c r="M11" s="19"/>
      <c r="N11" s="12"/>
      <c r="O11" s="17"/>
      <c r="P11" s="24">
        <f t="shared" si="2"/>
        <v>1</v>
      </c>
      <c r="Q11" s="3"/>
      <c r="R11" s="2"/>
    </row>
    <row r="12" spans="1:18" ht="24" customHeight="1" x14ac:dyDescent="0.2">
      <c r="A12" s="58"/>
      <c r="B12" s="59"/>
      <c r="C12" s="52"/>
      <c r="D12" s="32">
        <f>$C$11*D11</f>
        <v>220327.92</v>
      </c>
      <c r="E12" s="33"/>
      <c r="F12" s="34"/>
      <c r="G12" s="35"/>
      <c r="H12" s="36"/>
      <c r="I12" s="37"/>
      <c r="J12" s="32">
        <f>$C$11*J11</f>
        <v>0</v>
      </c>
      <c r="K12" s="33"/>
      <c r="L12" s="34"/>
      <c r="M12" s="35"/>
      <c r="N12" s="36"/>
      <c r="O12" s="37"/>
      <c r="P12" s="23">
        <f t="shared" si="2"/>
        <v>220327.92</v>
      </c>
      <c r="Q12" s="3"/>
    </row>
    <row r="13" spans="1:18" ht="24" customHeight="1" x14ac:dyDescent="0.2">
      <c r="A13" s="46">
        <v>4</v>
      </c>
      <c r="B13" s="44" t="s">
        <v>6</v>
      </c>
      <c r="C13" s="48">
        <v>14757.5</v>
      </c>
      <c r="D13" s="10">
        <v>0.3</v>
      </c>
      <c r="E13" s="19">
        <v>0.1</v>
      </c>
      <c r="F13" s="12">
        <v>0.1</v>
      </c>
      <c r="G13" s="17">
        <v>0.1</v>
      </c>
      <c r="H13" s="12">
        <v>0.05</v>
      </c>
      <c r="I13" s="17">
        <v>0.05</v>
      </c>
      <c r="J13" s="10">
        <v>0.05</v>
      </c>
      <c r="K13" s="19">
        <v>0.05</v>
      </c>
      <c r="L13" s="12">
        <v>0.05</v>
      </c>
      <c r="M13" s="17">
        <v>0.05</v>
      </c>
      <c r="N13" s="12">
        <v>0.05</v>
      </c>
      <c r="O13" s="17">
        <v>0.05</v>
      </c>
      <c r="P13" s="24">
        <f t="shared" si="2"/>
        <v>1.0000000000000002</v>
      </c>
      <c r="Q13" s="3"/>
    </row>
    <row r="14" spans="1:18" ht="24" customHeight="1" x14ac:dyDescent="0.2">
      <c r="A14" s="46"/>
      <c r="B14" s="44"/>
      <c r="C14" s="49"/>
      <c r="D14" s="11">
        <f t="shared" ref="D14:F14" si="5">$C$13*D13</f>
        <v>4427.25</v>
      </c>
      <c r="E14" s="18">
        <f t="shared" si="5"/>
        <v>1475.75</v>
      </c>
      <c r="F14" s="11">
        <f t="shared" si="5"/>
        <v>1475.75</v>
      </c>
      <c r="G14" s="18">
        <f t="shared" ref="G14" si="6">$C$13*G13</f>
        <v>1475.75</v>
      </c>
      <c r="H14" s="11">
        <f t="shared" ref="H14" si="7">$C$13*H13</f>
        <v>737.875</v>
      </c>
      <c r="I14" s="18">
        <f t="shared" ref="I14:N14" si="8">$C$13*I13</f>
        <v>737.875</v>
      </c>
      <c r="J14" s="11">
        <f t="shared" si="8"/>
        <v>737.875</v>
      </c>
      <c r="K14" s="18">
        <f t="shared" si="8"/>
        <v>737.875</v>
      </c>
      <c r="L14" s="11">
        <f t="shared" si="8"/>
        <v>737.875</v>
      </c>
      <c r="M14" s="18">
        <f t="shared" si="8"/>
        <v>737.875</v>
      </c>
      <c r="N14" s="11">
        <f t="shared" si="8"/>
        <v>737.875</v>
      </c>
      <c r="O14" s="18">
        <f t="shared" ref="O14" si="9">$C$13*O13</f>
        <v>737.875</v>
      </c>
      <c r="P14" s="23">
        <f t="shared" si="2"/>
        <v>14757.5</v>
      </c>
      <c r="Q14" s="3"/>
    </row>
    <row r="15" spans="1:18" ht="24" customHeight="1" x14ac:dyDescent="0.2">
      <c r="A15" s="46">
        <v>5</v>
      </c>
      <c r="B15" s="44" t="s">
        <v>7</v>
      </c>
      <c r="C15" s="48">
        <v>21710.37</v>
      </c>
      <c r="D15" s="10">
        <v>1</v>
      </c>
      <c r="E15" s="19"/>
      <c r="F15" s="12"/>
      <c r="G15" s="17"/>
      <c r="H15" s="12"/>
      <c r="I15" s="17"/>
      <c r="J15" s="10"/>
      <c r="K15" s="19"/>
      <c r="L15" s="12"/>
      <c r="M15" s="17"/>
      <c r="N15" s="12"/>
      <c r="O15" s="17"/>
      <c r="P15" s="24">
        <f t="shared" si="2"/>
        <v>1</v>
      </c>
      <c r="Q15" s="3"/>
    </row>
    <row r="16" spans="1:18" ht="24" customHeight="1" x14ac:dyDescent="0.2">
      <c r="A16" s="46"/>
      <c r="B16" s="44"/>
      <c r="C16" s="49"/>
      <c r="D16" s="11">
        <f t="shared" ref="D16:F16" si="10">$C$15*D15</f>
        <v>21710.37</v>
      </c>
      <c r="E16" s="18">
        <f t="shared" si="10"/>
        <v>0</v>
      </c>
      <c r="F16" s="11">
        <f t="shared" si="10"/>
        <v>0</v>
      </c>
      <c r="G16" s="18">
        <f>$C$15*G15</f>
        <v>0</v>
      </c>
      <c r="H16" s="11"/>
      <c r="I16" s="18"/>
      <c r="J16" s="11">
        <f t="shared" ref="J16:L16" si="11">$C$15*J15</f>
        <v>0</v>
      </c>
      <c r="K16" s="18">
        <f t="shared" si="11"/>
        <v>0</v>
      </c>
      <c r="L16" s="11">
        <f t="shared" si="11"/>
        <v>0</v>
      </c>
      <c r="M16" s="18">
        <f>$C$15*M15</f>
        <v>0</v>
      </c>
      <c r="N16" s="11"/>
      <c r="O16" s="18"/>
      <c r="P16" s="23">
        <f t="shared" si="2"/>
        <v>21710.37</v>
      </c>
      <c r="Q16" s="3"/>
    </row>
    <row r="17" spans="1:17" ht="24" customHeight="1" x14ac:dyDescent="0.2">
      <c r="A17" s="46">
        <v>6</v>
      </c>
      <c r="B17" s="44" t="s">
        <v>8</v>
      </c>
      <c r="C17" s="48">
        <v>205033.02</v>
      </c>
      <c r="D17" s="10">
        <v>0.3</v>
      </c>
      <c r="E17" s="19">
        <v>0.2</v>
      </c>
      <c r="F17" s="12">
        <v>0.05</v>
      </c>
      <c r="G17" s="19">
        <v>0.05</v>
      </c>
      <c r="H17" s="12">
        <v>0.05</v>
      </c>
      <c r="I17" s="17">
        <v>0.05</v>
      </c>
      <c r="J17" s="10">
        <v>0.05</v>
      </c>
      <c r="K17" s="19">
        <v>0.05</v>
      </c>
      <c r="L17" s="12">
        <v>0.05</v>
      </c>
      <c r="M17" s="19">
        <v>0.05</v>
      </c>
      <c r="N17" s="12">
        <v>0.05</v>
      </c>
      <c r="O17" s="17">
        <v>0.05</v>
      </c>
      <c r="P17" s="24">
        <f t="shared" si="2"/>
        <v>1.0000000000000004</v>
      </c>
      <c r="Q17" s="3"/>
    </row>
    <row r="18" spans="1:17" ht="24" customHeight="1" x14ac:dyDescent="0.2">
      <c r="A18" s="46"/>
      <c r="B18" s="44"/>
      <c r="C18" s="49"/>
      <c r="D18" s="11">
        <f>$C$17*D17</f>
        <v>61509.905999999995</v>
      </c>
      <c r="E18" s="18">
        <f>$C$17*E17</f>
        <v>41006.603999999999</v>
      </c>
      <c r="F18" s="11">
        <f t="shared" ref="F18" si="12">$C$17*F17</f>
        <v>10251.651</v>
      </c>
      <c r="G18" s="18">
        <f t="shared" ref="G18" si="13">$C$17*G17</f>
        <v>10251.651</v>
      </c>
      <c r="H18" s="11">
        <f t="shared" ref="H18:I18" si="14">$C$17*H17</f>
        <v>10251.651</v>
      </c>
      <c r="I18" s="41">
        <f t="shared" si="14"/>
        <v>10251.651</v>
      </c>
      <c r="J18" s="11">
        <f>$C$17*J17</f>
        <v>10251.651</v>
      </c>
      <c r="K18" s="18">
        <f>$C$17*K17</f>
        <v>10251.651</v>
      </c>
      <c r="L18" s="11">
        <f t="shared" ref="L18:O18" si="15">$C$17*L17</f>
        <v>10251.651</v>
      </c>
      <c r="M18" s="18">
        <f t="shared" si="15"/>
        <v>10251.651</v>
      </c>
      <c r="N18" s="11">
        <f t="shared" si="15"/>
        <v>10251.651</v>
      </c>
      <c r="O18" s="11">
        <f t="shared" si="15"/>
        <v>10251.651</v>
      </c>
      <c r="P18" s="23">
        <f t="shared" si="2"/>
        <v>205033.02000000008</v>
      </c>
      <c r="Q18" s="3"/>
    </row>
    <row r="19" spans="1:17" ht="24" customHeight="1" x14ac:dyDescent="0.2">
      <c r="A19" s="46">
        <v>7</v>
      </c>
      <c r="B19" s="44" t="s">
        <v>9</v>
      </c>
      <c r="C19" s="48">
        <v>400895.13</v>
      </c>
      <c r="D19" s="10">
        <v>0.4</v>
      </c>
      <c r="E19" s="17">
        <v>0.4</v>
      </c>
      <c r="F19" s="10">
        <v>0.2</v>
      </c>
      <c r="G19" s="17"/>
      <c r="H19" s="10"/>
      <c r="I19" s="17"/>
      <c r="J19" s="10"/>
      <c r="K19" s="17"/>
      <c r="L19" s="10"/>
      <c r="M19" s="17"/>
      <c r="N19" s="10"/>
      <c r="O19" s="17"/>
      <c r="P19" s="24">
        <f t="shared" si="2"/>
        <v>1</v>
      </c>
      <c r="Q19" s="3"/>
    </row>
    <row r="20" spans="1:17" ht="24" customHeight="1" x14ac:dyDescent="0.2">
      <c r="A20" s="46"/>
      <c r="B20" s="44"/>
      <c r="C20" s="49"/>
      <c r="D20" s="11">
        <f t="shared" ref="D20:F20" si="16">$C$19*D19</f>
        <v>160358.05200000003</v>
      </c>
      <c r="E20" s="18">
        <f t="shared" si="16"/>
        <v>160358.05200000003</v>
      </c>
      <c r="F20" s="11">
        <f t="shared" si="16"/>
        <v>80179.026000000013</v>
      </c>
      <c r="G20" s="18">
        <f t="shared" ref="G20" si="17">$C$19*G19</f>
        <v>0</v>
      </c>
      <c r="H20" s="11">
        <f t="shared" ref="H20:M20" si="18">$C$19*H19</f>
        <v>0</v>
      </c>
      <c r="I20" s="18">
        <f t="shared" si="18"/>
        <v>0</v>
      </c>
      <c r="J20" s="11">
        <f t="shared" si="18"/>
        <v>0</v>
      </c>
      <c r="K20" s="18">
        <f t="shared" si="18"/>
        <v>0</v>
      </c>
      <c r="L20" s="11">
        <f t="shared" si="18"/>
        <v>0</v>
      </c>
      <c r="M20" s="18">
        <f t="shared" si="18"/>
        <v>0</v>
      </c>
      <c r="N20" s="11">
        <f t="shared" ref="N20:O20" si="19">$C$19*N19</f>
        <v>0</v>
      </c>
      <c r="O20" s="18">
        <f t="shared" si="19"/>
        <v>0</v>
      </c>
      <c r="P20" s="23">
        <f t="shared" si="2"/>
        <v>400895.13000000006</v>
      </c>
      <c r="Q20" s="3"/>
    </row>
    <row r="21" spans="1:17" ht="24" customHeight="1" x14ac:dyDescent="0.2">
      <c r="A21" s="46">
        <v>8</v>
      </c>
      <c r="B21" s="44" t="s">
        <v>10</v>
      </c>
      <c r="C21" s="48">
        <v>1503674.68</v>
      </c>
      <c r="D21" s="10"/>
      <c r="E21" s="17">
        <v>0.1</v>
      </c>
      <c r="F21" s="10">
        <v>0.1</v>
      </c>
      <c r="G21" s="17">
        <v>0.1</v>
      </c>
      <c r="H21" s="10">
        <v>0.1</v>
      </c>
      <c r="I21" s="17">
        <v>0.1</v>
      </c>
      <c r="J21" s="10">
        <v>0.1</v>
      </c>
      <c r="K21" s="17">
        <v>0.1</v>
      </c>
      <c r="L21" s="10">
        <v>0.1</v>
      </c>
      <c r="M21" s="17">
        <v>0.1</v>
      </c>
      <c r="N21" s="10">
        <v>0.1</v>
      </c>
      <c r="O21" s="17"/>
      <c r="P21" s="24">
        <f t="shared" si="2"/>
        <v>0.99999999999999989</v>
      </c>
      <c r="Q21" s="3"/>
    </row>
    <row r="22" spans="1:17" ht="24" customHeight="1" x14ac:dyDescent="0.2">
      <c r="A22" s="46"/>
      <c r="B22" s="44"/>
      <c r="C22" s="49"/>
      <c r="D22" s="11"/>
      <c r="E22" s="18">
        <f t="shared" ref="E22:I22" si="20">$C$21*E21</f>
        <v>150367.46799999999</v>
      </c>
      <c r="F22" s="11">
        <f t="shared" si="20"/>
        <v>150367.46799999999</v>
      </c>
      <c r="G22" s="18">
        <f t="shared" si="20"/>
        <v>150367.46799999999</v>
      </c>
      <c r="H22" s="11">
        <f t="shared" si="20"/>
        <v>150367.46799999999</v>
      </c>
      <c r="I22" s="18">
        <f t="shared" si="20"/>
        <v>150367.46799999999</v>
      </c>
      <c r="J22" s="11">
        <f t="shared" ref="J22:O22" si="21">$C$21*J21</f>
        <v>150367.46799999999</v>
      </c>
      <c r="K22" s="18">
        <f t="shared" si="21"/>
        <v>150367.46799999999</v>
      </c>
      <c r="L22" s="11">
        <f t="shared" si="21"/>
        <v>150367.46799999999</v>
      </c>
      <c r="M22" s="18">
        <f t="shared" si="21"/>
        <v>150367.46799999999</v>
      </c>
      <c r="N22" s="11">
        <f t="shared" si="21"/>
        <v>150367.46799999999</v>
      </c>
      <c r="O22" s="18">
        <f t="shared" si="21"/>
        <v>0</v>
      </c>
      <c r="P22" s="23">
        <f t="shared" si="2"/>
        <v>1503674.6799999997</v>
      </c>
      <c r="Q22" s="3"/>
    </row>
    <row r="23" spans="1:17" ht="24" customHeight="1" x14ac:dyDescent="0.2">
      <c r="A23" s="46">
        <v>9</v>
      </c>
      <c r="B23" s="44" t="s">
        <v>11</v>
      </c>
      <c r="C23" s="48">
        <v>6381727.4800000004</v>
      </c>
      <c r="D23" s="10"/>
      <c r="E23" s="17">
        <v>0.1</v>
      </c>
      <c r="F23" s="10">
        <v>0.1</v>
      </c>
      <c r="G23" s="17">
        <v>0.1</v>
      </c>
      <c r="H23" s="10">
        <v>0.1</v>
      </c>
      <c r="I23" s="17">
        <v>0.1</v>
      </c>
      <c r="J23" s="10">
        <v>0.1</v>
      </c>
      <c r="K23" s="17">
        <v>0.1</v>
      </c>
      <c r="L23" s="10">
        <v>0.1</v>
      </c>
      <c r="M23" s="17">
        <v>0.1</v>
      </c>
      <c r="N23" s="10">
        <v>0.1</v>
      </c>
      <c r="O23" s="17"/>
      <c r="P23" s="24">
        <f t="shared" si="2"/>
        <v>0.99999999999999989</v>
      </c>
      <c r="Q23" s="3"/>
    </row>
    <row r="24" spans="1:17" ht="24" customHeight="1" x14ac:dyDescent="0.2">
      <c r="A24" s="46"/>
      <c r="B24" s="44"/>
      <c r="C24" s="49"/>
      <c r="D24" s="11"/>
      <c r="E24" s="18">
        <f t="shared" ref="E24:I24" si="22">$C$23*E23</f>
        <v>638172.74800000014</v>
      </c>
      <c r="F24" s="11">
        <f t="shared" si="22"/>
        <v>638172.74800000014</v>
      </c>
      <c r="G24" s="18">
        <f t="shared" si="22"/>
        <v>638172.74800000014</v>
      </c>
      <c r="H24" s="11">
        <f t="shared" si="22"/>
        <v>638172.74800000014</v>
      </c>
      <c r="I24" s="18">
        <f t="shared" si="22"/>
        <v>638172.74800000014</v>
      </c>
      <c r="J24" s="11">
        <f t="shared" ref="J24:O24" si="23">$C$23*J23</f>
        <v>638172.74800000014</v>
      </c>
      <c r="K24" s="18">
        <f t="shared" si="23"/>
        <v>638172.74800000014</v>
      </c>
      <c r="L24" s="11">
        <f t="shared" si="23"/>
        <v>638172.74800000014</v>
      </c>
      <c r="M24" s="18">
        <f t="shared" si="23"/>
        <v>638172.74800000014</v>
      </c>
      <c r="N24" s="11">
        <f t="shared" si="23"/>
        <v>638172.74800000014</v>
      </c>
      <c r="O24" s="18">
        <f t="shared" si="23"/>
        <v>0</v>
      </c>
      <c r="P24" s="23">
        <f t="shared" si="2"/>
        <v>6381727.4800000004</v>
      </c>
      <c r="Q24" s="3"/>
    </row>
    <row r="25" spans="1:17" ht="24" customHeight="1" x14ac:dyDescent="0.2">
      <c r="A25" s="46">
        <v>10</v>
      </c>
      <c r="B25" s="44" t="s">
        <v>12</v>
      </c>
      <c r="C25" s="48">
        <v>193966.66</v>
      </c>
      <c r="D25" s="10"/>
      <c r="E25" s="19"/>
      <c r="F25" s="12"/>
      <c r="G25" s="19"/>
      <c r="H25" s="10">
        <v>0.1</v>
      </c>
      <c r="I25" s="17">
        <v>0.1</v>
      </c>
      <c r="J25" s="10">
        <v>0.1</v>
      </c>
      <c r="K25" s="19">
        <v>0.1</v>
      </c>
      <c r="L25" s="12">
        <v>0.1</v>
      </c>
      <c r="M25" s="19">
        <v>0.1</v>
      </c>
      <c r="N25" s="10">
        <v>0.1</v>
      </c>
      <c r="O25" s="17">
        <v>0.3</v>
      </c>
      <c r="P25" s="24">
        <f t="shared" si="2"/>
        <v>1</v>
      </c>
      <c r="Q25" s="3"/>
    </row>
    <row r="26" spans="1:17" ht="24" customHeight="1" x14ac:dyDescent="0.2">
      <c r="A26" s="46"/>
      <c r="B26" s="44"/>
      <c r="C26" s="49"/>
      <c r="D26" s="11"/>
      <c r="E26" s="16"/>
      <c r="F26" s="11">
        <f t="shared" ref="F26:I26" si="24">$C$25*F25</f>
        <v>0</v>
      </c>
      <c r="G26" s="11">
        <f t="shared" si="24"/>
        <v>0</v>
      </c>
      <c r="H26" s="11">
        <f>$C$25*H25</f>
        <v>19396.666000000001</v>
      </c>
      <c r="I26" s="18">
        <f t="shared" si="24"/>
        <v>19396.666000000001</v>
      </c>
      <c r="J26" s="11">
        <f t="shared" ref="J26:M26" si="25">$C$25*J25</f>
        <v>19396.666000000001</v>
      </c>
      <c r="K26" s="39">
        <f t="shared" si="25"/>
        <v>19396.666000000001</v>
      </c>
      <c r="L26" s="11">
        <f t="shared" si="25"/>
        <v>19396.666000000001</v>
      </c>
      <c r="M26" s="11">
        <f t="shared" si="25"/>
        <v>19396.666000000001</v>
      </c>
      <c r="N26" s="11">
        <f>$C$25*N25</f>
        <v>19396.666000000001</v>
      </c>
      <c r="O26" s="18">
        <f t="shared" ref="O26" si="26">$C$25*O25</f>
        <v>58189.998</v>
      </c>
      <c r="P26" s="23">
        <f t="shared" si="2"/>
        <v>193966.66</v>
      </c>
      <c r="Q26" s="3"/>
    </row>
    <row r="27" spans="1:17" ht="24" customHeight="1" x14ac:dyDescent="0.2">
      <c r="A27" s="46">
        <v>11</v>
      </c>
      <c r="B27" s="44" t="s">
        <v>13</v>
      </c>
      <c r="C27" s="48">
        <v>195057.85</v>
      </c>
      <c r="D27" s="10"/>
      <c r="E27" s="19"/>
      <c r="F27" s="12"/>
      <c r="G27" s="19"/>
      <c r="H27" s="12"/>
      <c r="I27" s="17"/>
      <c r="J27" s="10"/>
      <c r="K27" s="19"/>
      <c r="L27" s="12"/>
      <c r="M27" s="19"/>
      <c r="N27" s="12"/>
      <c r="O27" s="17">
        <v>1</v>
      </c>
      <c r="P27" s="24">
        <f t="shared" si="2"/>
        <v>1</v>
      </c>
      <c r="Q27" s="3"/>
    </row>
    <row r="28" spans="1:17" ht="24" customHeight="1" x14ac:dyDescent="0.2">
      <c r="A28" s="47"/>
      <c r="B28" s="45"/>
      <c r="C28" s="50"/>
      <c r="D28" s="21"/>
      <c r="E28" s="20"/>
      <c r="F28" s="14"/>
      <c r="G28" s="20"/>
      <c r="H28" s="14"/>
      <c r="I28" s="18">
        <f>$C$27*I27</f>
        <v>0</v>
      </c>
      <c r="J28" s="21"/>
      <c r="K28" s="20"/>
      <c r="L28" s="14"/>
      <c r="M28" s="20"/>
      <c r="N28" s="14"/>
      <c r="O28" s="18">
        <f>$C$27*O27</f>
        <v>195057.85</v>
      </c>
      <c r="P28" s="25">
        <f>SUM(D28:O28)</f>
        <v>195057.85</v>
      </c>
      <c r="Q28" s="3"/>
    </row>
    <row r="29" spans="1:17" ht="40.5" customHeight="1" x14ac:dyDescent="0.2">
      <c r="A29" s="42" t="s">
        <v>22</v>
      </c>
      <c r="B29" s="43"/>
      <c r="C29" s="26">
        <f>C7+C9+C11+C13+C15+C17+C19+C21+C23+C25+C27</f>
        <v>10330344.9</v>
      </c>
      <c r="D29" s="8">
        <f>D28+D26+D24+D22+D20+D18+D16+D14+D12+D10+D8</f>
        <v>541919.28131685324</v>
      </c>
      <c r="E29" s="8">
        <f t="shared" ref="E29:I29" si="27">E28+E26+E24+E22+E20+E18+E16+E14+E12+E10+E8</f>
        <v>1117792.8978739453</v>
      </c>
      <c r="F29" s="8">
        <f t="shared" si="27"/>
        <v>992742.29032908683</v>
      </c>
      <c r="G29" s="8">
        <f t="shared" si="27"/>
        <v>902360.28110128315</v>
      </c>
      <c r="H29" s="8">
        <f t="shared" si="27"/>
        <v>923393.45030368352</v>
      </c>
      <c r="I29" s="8">
        <f t="shared" si="27"/>
        <v>923393.45030368352</v>
      </c>
      <c r="J29" s="8">
        <f>J28+J26+J24+J22+J20+J18+J16+J14+J12+J10+J8</f>
        <v>923393.45030368352</v>
      </c>
      <c r="K29" s="8">
        <f t="shared" ref="K29:O29" si="28">K28+K26+K24+K22+K20+K18+K16+K14+K12+K10+K8</f>
        <v>923393.45030368352</v>
      </c>
      <c r="L29" s="8">
        <f t="shared" si="28"/>
        <v>923393.45030368352</v>
      </c>
      <c r="M29" s="8">
        <f t="shared" si="28"/>
        <v>923393.45030368352</v>
      </c>
      <c r="N29" s="8">
        <f t="shared" si="28"/>
        <v>923393.45030368352</v>
      </c>
      <c r="O29" s="8">
        <f t="shared" si="28"/>
        <v>311775.99725304748</v>
      </c>
      <c r="P29" s="8">
        <f>P28+P26+P24+P22+P20+P18+P16+P14+P12+P10+P8</f>
        <v>10330344.9</v>
      </c>
      <c r="Q29" s="3"/>
    </row>
    <row r="30" spans="1:17" x14ac:dyDescent="0.2">
      <c r="C30" s="7"/>
      <c r="F30" s="3"/>
      <c r="L30" s="3"/>
      <c r="P30" s="3"/>
      <c r="Q30" s="3"/>
    </row>
    <row r="31" spans="1:17" x14ac:dyDescent="0.2">
      <c r="P31" s="4"/>
    </row>
    <row r="32" spans="1:17" ht="29.25" customHeight="1" x14ac:dyDescent="0.2">
      <c r="C32" s="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</sheetData>
  <autoFilter ref="A6:R28" xr:uid="{FF4B0E60-7316-48C7-8954-83C0EDF825EB}"/>
  <mergeCells count="40">
    <mergeCell ref="A1:P1"/>
    <mergeCell ref="C17:C18"/>
    <mergeCell ref="B7:B8"/>
    <mergeCell ref="A7:A8"/>
    <mergeCell ref="A9:A10"/>
    <mergeCell ref="A11:A12"/>
    <mergeCell ref="B9:B10"/>
    <mergeCell ref="B11:B12"/>
    <mergeCell ref="O2:P5"/>
    <mergeCell ref="C2:M2"/>
    <mergeCell ref="C3:M3"/>
    <mergeCell ref="C4:M4"/>
    <mergeCell ref="C5:M5"/>
    <mergeCell ref="C27:C28"/>
    <mergeCell ref="C7:C8"/>
    <mergeCell ref="C9:C10"/>
    <mergeCell ref="C11:C12"/>
    <mergeCell ref="C13:C14"/>
    <mergeCell ref="C15:C16"/>
    <mergeCell ref="B23:B24"/>
    <mergeCell ref="C19:C20"/>
    <mergeCell ref="C21:C22"/>
    <mergeCell ref="C23:C24"/>
    <mergeCell ref="C25:C26"/>
    <mergeCell ref="A29:B29"/>
    <mergeCell ref="B25:B26"/>
    <mergeCell ref="B27:B28"/>
    <mergeCell ref="A13:A14"/>
    <mergeCell ref="A15:A16"/>
    <mergeCell ref="A17:A18"/>
    <mergeCell ref="A19:A20"/>
    <mergeCell ref="A21:A22"/>
    <mergeCell ref="A23:A24"/>
    <mergeCell ref="A25:A26"/>
    <mergeCell ref="A27:A28"/>
    <mergeCell ref="B13:B14"/>
    <mergeCell ref="B15:B16"/>
    <mergeCell ref="B17:B18"/>
    <mergeCell ref="B19:B20"/>
    <mergeCell ref="B21:B22"/>
  </mergeCells>
  <phoneticPr fontId="5" type="noConversion"/>
  <pageMargins left="0.51181102362204722" right="0.51181102362204722" top="0.39370078740157483" bottom="0.39370078740157483" header="0.51181102362204722" footer="0.51181102362204722"/>
  <pageSetup paperSize="9" scale="33" fitToHeight="0" orientation="landscape" horizontalDpi="360" verticalDpi="360" r:id="rId1"/>
  <headerFooter>
    <oddHeader xml:space="preserve">&amp;L &amp;C
</oddHeader>
    <oddFooter xml:space="preserve">&amp;L 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CRONOGRAMA</vt:lpstr>
      <vt:lpstr>CRONOGRAMA!Area_de_impressao</vt:lpstr>
      <vt:lpstr>CRONOGRAMA!Titulos_de_impressao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Larissa Dantas</cp:lastModifiedBy>
  <dcterms:created xsi:type="dcterms:W3CDTF">2022-07-11T19:52:10Z</dcterms:created>
  <dcterms:modified xsi:type="dcterms:W3CDTF">2023-05-31T15:20:14Z</dcterms:modified>
</cp:coreProperties>
</file>